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8195" windowHeight="11085" activeTab="0"/>
  </bookViews>
  <sheets>
    <sheet name="schváleno,alokace k 16.05.2016" sheetId="1" r:id="rId1"/>
    <sheet name="částky převedené k 16.05.2016" sheetId="2" r:id="rId2"/>
    <sheet name="List1" sheetId="3" state="hidden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<sst xmlns="http://schemas.openxmlformats.org/spreadsheetml/2006/main" count="41" uniqueCount="40">
  <si>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Oblast podpory</t>
  </si>
  <si>
    <t>Počet projektů</t>
  </si>
  <si>
    <t>Celkové náklady projektů (Kč)</t>
  </si>
  <si>
    <t>Celkové způsobilé výdaje (Kč)</t>
  </si>
  <si>
    <t>Podpora ERDF/FS (Kč)</t>
  </si>
  <si>
    <t>Příspěvek SR/SFŽP (Kč)</t>
  </si>
  <si>
    <t>Celková schválená výše podpory (Kč)</t>
  </si>
  <si>
    <t>Celková alokace ERDF/FS (Kč)</t>
  </si>
  <si>
    <t>Alokace k vyčerpání ERDF/FS (Kč)</t>
  </si>
  <si>
    <t>Alokace k vyčerpání v procentech</t>
  </si>
  <si>
    <t>celkem</t>
  </si>
  <si>
    <t xml:space="preserve"> </t>
  </si>
  <si>
    <t>Oblast podpory 1.1 - Snížení znečištění vod</t>
  </si>
  <si>
    <t>Oblast podpory 1.2 - Zlepšení jakosti pitné vody</t>
  </si>
  <si>
    <t>Oblast podpory 1.3 - Omezování rizika povodní</t>
  </si>
  <si>
    <t>Oblast podpory 2.1 - Zlepšení kvality ovzduší</t>
  </si>
  <si>
    <t>Oblast podpory 2.2 - Omezování emisí</t>
  </si>
  <si>
    <t>Oblast podpory 3.1 - Výstavba nových zařízení a rekonstrukce stávajících zařízení s cílem zvýšení využívání OZE pro výrobu tepla, elektřiny a kombinované výroby tepla a elektřiny</t>
  </si>
  <si>
    <t>Oblast podpory 3.2 - Realizace úspor energie a využití odpadního tepla u nepodnikatelské sféry</t>
  </si>
  <si>
    <t>Oblast podpory 4.1 - Zkvalitnění nakládání s odpady</t>
  </si>
  <si>
    <t>Oblast podpory 4.2 - Odstraňování starých ekologických zátěží</t>
  </si>
  <si>
    <t>Oblast podpory 5.1 - Omezování průmyslového znečištění</t>
  </si>
  <si>
    <t>Oblast podpory 6.1 - Implementace a péče o území soustavy Natura 2 000.</t>
  </si>
  <si>
    <t>Oblast podpory 6.2 - Podpora biodiverzity</t>
  </si>
  <si>
    <t>Oblast podpory 6.3 - Obnova krajinných struktur</t>
  </si>
  <si>
    <t>Oblast podpory 6.4 - Optimalizace vodního režimu krajiny</t>
  </si>
  <si>
    <t>Oblast podpory 6.5 - Podpora regenerace urbanizované krajiny</t>
  </si>
  <si>
    <t>Oblast podpory 6.6 - Prevence sesuvů a skalních řícení, monitorování geofaktorů a následků hornické činnosti a hodnocení neobnovitelných přírodních zdrojů včetně zdrojů podzemních vod.</t>
  </si>
  <si>
    <t>Oblast podpory 7.1 - Rozvoj infrastruktury pro realizaci environmentálních vzdělávacích programů, poskytování environmentálního poradenství a environmentálních informací</t>
  </si>
  <si>
    <t>Počet žádosti o proplacení celkem</t>
  </si>
  <si>
    <t>Žádosti o proplacení celkem z ERDF/FS</t>
  </si>
  <si>
    <t>Žádosti o proplacení celkem z SFŽP/SR</t>
  </si>
  <si>
    <t>Proplaceno z ERDF/FS</t>
  </si>
  <si>
    <t>Proplaceno SFŽP/SR</t>
  </si>
  <si>
    <t>Proplaceno celkem</t>
  </si>
  <si>
    <t>Celkem</t>
  </si>
  <si>
    <t>kurz ECB</t>
  </si>
  <si>
    <t>Schválená podpora a alokace OPŽP dle oblastí podpory k 16.05. 2016</t>
  </si>
  <si>
    <t>Částky převedené na účty příjemců podpory k 16. 05. 2016 (v Kč)</t>
  </si>
  <si>
    <t xml:space="preserve">CZK/EUR (aktuální měsíční kurz ECB pro 05/2016)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</si>
</sst>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[Red]\-#,##0.00\ "/>
    <numFmt numFmtId="166" formatCode="#,##0_ ;[Red]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22"/>
      </left>
      <right style="thin">
        <color indexed="22"/>
      </right>
      <top style="thick">
        <color indexed="22"/>
      </top>
      <bottom/>
    </border>
    <border>
      <left style="thin">
        <color indexed="22"/>
      </left>
      <right style="thin">
        <color indexed="22"/>
      </right>
      <top style="thick">
        <color indexed="22"/>
      </top>
      <bottom/>
    </border>
    <border>
      <left style="thin">
        <color indexed="22"/>
      </left>
      <right style="thick">
        <color indexed="22"/>
      </right>
      <top style="thick">
        <color indexed="22"/>
      </top>
      <bottom/>
    </border>
    <border>
      <left style="thick">
        <color indexed="2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22"/>
      </left>
      <right style="thin"/>
      <top style="thin"/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/>
    </border>
    <border>
      <left style="thin"/>
      <right style="thin"/>
      <top style="thin"/>
      <bottom style="thick">
        <color indexed="22"/>
      </bottom>
    </border>
    <border>
      <left style="thin"/>
      <right style="thick">
        <color indexed="22"/>
      </right>
      <top style="thin"/>
      <bottom style="thin"/>
    </border>
    <border>
      <left style="thin"/>
      <right style="thick">
        <color indexed="22"/>
      </right>
      <top style="thin"/>
      <bottom style="thick">
        <color indexed="22"/>
      </bottom>
    </border>
    <border>
      <left style="thick">
        <color indexed="22"/>
      </left>
      <right/>
      <top style="thick">
        <color indexed="22"/>
      </top>
      <bottom style="thick">
        <color indexed="22"/>
      </bottom>
    </border>
    <border>
      <left/>
      <right/>
      <top style="thick">
        <color indexed="22"/>
      </top>
      <bottom style="thick">
        <color indexed="22"/>
      </bottom>
    </border>
    <border>
      <left/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 horizontal="right" wrapText="1"/>
    </xf>
    <xf numFmtId="3" fontId="4" fillId="0" borderId="17" xfId="45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9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right" wrapText="1"/>
    </xf>
    <xf numFmtId="3" fontId="4" fillId="0" borderId="18" xfId="45" applyNumberFormat="1" applyFont="1" applyFill="1" applyBorder="1" applyAlignment="1">
      <alignment horizontal="right"/>
    </xf>
    <xf numFmtId="164" fontId="4" fillId="0" borderId="18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19" xfId="45" applyNumberFormat="1" applyFont="1" applyFill="1" applyBorder="1" applyAlignment="1">
      <alignment horizontal="right"/>
    </xf>
    <xf numFmtId="164" fontId="10" fillId="0" borderId="16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2" fillId="0" borderId="2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3" fontId="8" fillId="34" borderId="26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27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28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4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.140625" style="1" customWidth="1"/>
    <col min="2" max="3" width="9.140625" style="1" customWidth="1"/>
    <col min="4" max="4" width="16.421875" style="1" customWidth="1"/>
    <col min="5" max="5" width="17.140625" style="1" customWidth="1"/>
    <col min="6" max="6" width="14.57421875" style="1" customWidth="1"/>
    <col min="7" max="7" width="14.8515625" style="1" customWidth="1"/>
    <col min="8" max="8" width="15.8515625" style="1" customWidth="1"/>
    <col min="9" max="9" width="16.421875" style="1" customWidth="1"/>
    <col min="10" max="10" width="16.57421875" style="1" customWidth="1"/>
    <col min="11" max="11" width="12.421875" style="1" customWidth="1"/>
    <col min="12" max="12" width="9.140625" style="1" customWidth="1"/>
    <col min="13" max="13" width="14.8515625" style="1" hidden="1" customWidth="1"/>
    <col min="14" max="14" width="16.421875" style="1" customWidth="1"/>
    <col min="15" max="15" width="15.00390625" style="1" customWidth="1"/>
    <col min="16" max="16384" width="9.140625" style="1" customWidth="1"/>
  </cols>
  <sheetData>
    <row r="1" ht="13.5" thickBot="1"/>
    <row r="2" spans="2:11" ht="19.5" thickBot="1" thickTop="1">
      <c r="B2" s="49" t="s">
        <v>37</v>
      </c>
      <c r="C2" s="50"/>
      <c r="D2" s="50"/>
      <c r="E2" s="50"/>
      <c r="F2" s="50"/>
      <c r="G2" s="50"/>
      <c r="H2" s="50"/>
      <c r="I2" s="50"/>
      <c r="J2" s="50"/>
      <c r="K2" s="51"/>
    </row>
    <row r="3" spans="2:11" ht="34.5" thickTop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9</v>
      </c>
    </row>
    <row r="4" spans="2:13" ht="12.75">
      <c r="B4" s="5">
        <v>1.1</v>
      </c>
      <c r="C4" s="41">
        <v>788</v>
      </c>
      <c r="D4" s="6">
        <v>69621796297.97997</v>
      </c>
      <c r="E4" s="6">
        <v>47786685347.19006</v>
      </c>
      <c r="F4" s="6">
        <v>40531526837.59999</v>
      </c>
      <c r="G4" s="6">
        <v>2412795460.9400034</v>
      </c>
      <c r="H4" s="6">
        <v>42944322298.53999</v>
      </c>
      <c r="I4" s="7">
        <v>39525470185.3</v>
      </c>
      <c r="J4" s="45">
        <f>I4-F4</f>
        <v>-1006056652.2999878</v>
      </c>
      <c r="K4" s="43">
        <f>J4/I4*100</f>
        <v>-2.5453375951847685</v>
      </c>
      <c r="L4" s="48"/>
      <c r="M4" s="48">
        <v>1534571533</v>
      </c>
    </row>
    <row r="5" spans="2:13" ht="12.75">
      <c r="B5" s="5">
        <v>1.2</v>
      </c>
      <c r="C5" s="41">
        <v>74</v>
      </c>
      <c r="D5" s="6">
        <v>8107706116.63</v>
      </c>
      <c r="E5" s="6">
        <v>5368022545.349998</v>
      </c>
      <c r="F5" s="6">
        <v>4561751694.190001</v>
      </c>
      <c r="G5" s="6">
        <v>268401124.78999987</v>
      </c>
      <c r="H5" s="6">
        <v>4830152818.9800005</v>
      </c>
      <c r="I5" s="7">
        <v>4628603507.84</v>
      </c>
      <c r="J5" s="45">
        <f aca="true" t="shared" si="0" ref="J5:J20">I5-F5</f>
        <v>66851813.64999962</v>
      </c>
      <c r="K5" s="43">
        <f aca="true" t="shared" si="1" ref="K5:K20">J5/I5*100</f>
        <v>1.4443192971004102</v>
      </c>
      <c r="L5" s="48"/>
      <c r="M5" s="48">
        <v>171151444</v>
      </c>
    </row>
    <row r="6" spans="2:13" ht="12.75">
      <c r="B6" s="5">
        <v>1.3</v>
      </c>
      <c r="C6" s="41">
        <v>595</v>
      </c>
      <c r="D6" s="6">
        <v>2872390520.64</v>
      </c>
      <c r="E6" s="6">
        <v>2741253370.67</v>
      </c>
      <c r="F6" s="6">
        <v>2330065355.409999</v>
      </c>
      <c r="G6" s="6">
        <v>137062664.99</v>
      </c>
      <c r="H6" s="6">
        <v>2467128020.4</v>
      </c>
      <c r="I6" s="7">
        <v>2369350348.15</v>
      </c>
      <c r="J6" s="45">
        <f t="shared" si="0"/>
        <v>39284992.7400012</v>
      </c>
      <c r="K6" s="43">
        <f t="shared" si="1"/>
        <v>1.6580491260262589</v>
      </c>
      <c r="L6" s="48"/>
      <c r="M6" s="48">
        <v>90165305</v>
      </c>
    </row>
    <row r="7" spans="2:13" ht="12.75">
      <c r="B7" s="5">
        <v>2.1</v>
      </c>
      <c r="C7" s="41">
        <v>1543</v>
      </c>
      <c r="D7" s="6">
        <v>10674474840.039999</v>
      </c>
      <c r="E7" s="6">
        <v>8323148985.019993</v>
      </c>
      <c r="F7" s="6">
        <v>6469182774.389996</v>
      </c>
      <c r="G7" s="6">
        <v>397855504.50999993</v>
      </c>
      <c r="H7" s="6">
        <v>6867038278.900009</v>
      </c>
      <c r="I7" s="7">
        <v>6270039016.24</v>
      </c>
      <c r="J7" s="45">
        <f t="shared" si="0"/>
        <v>-199143758.1499958</v>
      </c>
      <c r="K7" s="43">
        <f t="shared" si="1"/>
        <v>-3.176116729643858</v>
      </c>
      <c r="L7" s="48"/>
      <c r="M7" s="48">
        <v>147297610</v>
      </c>
    </row>
    <row r="8" spans="2:13" ht="12.75">
      <c r="B8" s="5">
        <v>2.2</v>
      </c>
      <c r="C8" s="41">
        <v>931</v>
      </c>
      <c r="D8" s="6">
        <v>27440936919.68999</v>
      </c>
      <c r="E8" s="6">
        <v>21074447523.239998</v>
      </c>
      <c r="F8" s="6">
        <v>10384048976.71</v>
      </c>
      <c r="G8" s="6">
        <v>931589662.9800001</v>
      </c>
      <c r="H8" s="6">
        <v>11315638639.689993</v>
      </c>
      <c r="I8" s="7">
        <v>10232713111.31</v>
      </c>
      <c r="J8" s="45">
        <f t="shared" si="0"/>
        <v>-151335865.39999962</v>
      </c>
      <c r="K8" s="43">
        <f t="shared" si="1"/>
        <v>-1.4789417406096466</v>
      </c>
      <c r="L8" s="48"/>
      <c r="M8" s="48">
        <v>432334507</v>
      </c>
    </row>
    <row r="9" spans="2:13" ht="12.75">
      <c r="B9" s="5">
        <v>3.1</v>
      </c>
      <c r="C9" s="41">
        <v>551</v>
      </c>
      <c r="D9" s="6">
        <v>3752846270.0300007</v>
      </c>
      <c r="E9" s="6">
        <v>2399287792.3700004</v>
      </c>
      <c r="F9" s="6">
        <v>1932831344.1400018</v>
      </c>
      <c r="G9" s="6">
        <v>111971263.93999994</v>
      </c>
      <c r="H9" s="6">
        <v>2044802608.0799992</v>
      </c>
      <c r="I9" s="7">
        <v>1963517964.69</v>
      </c>
      <c r="J9" s="45">
        <f t="shared" si="0"/>
        <v>30686620.549998283</v>
      </c>
      <c r="K9" s="43">
        <f t="shared" si="1"/>
        <v>1.5628387975988336</v>
      </c>
      <c r="L9" s="48"/>
      <c r="M9" s="48">
        <v>79896488</v>
      </c>
    </row>
    <row r="10" spans="2:13" ht="12.75">
      <c r="B10" s="5">
        <v>3.2</v>
      </c>
      <c r="C10" s="41">
        <v>5490</v>
      </c>
      <c r="D10" s="6">
        <v>43878449956.41009</v>
      </c>
      <c r="E10" s="6">
        <v>26825491893.33999</v>
      </c>
      <c r="F10" s="6">
        <v>22382926884.300003</v>
      </c>
      <c r="G10" s="6">
        <v>1255437256.8100026</v>
      </c>
      <c r="H10" s="6">
        <v>23638364141.10995</v>
      </c>
      <c r="I10" s="7">
        <v>22184827936.8</v>
      </c>
      <c r="J10" s="45">
        <f t="shared" si="0"/>
        <v>-198098947.5000038</v>
      </c>
      <c r="K10" s="43">
        <f t="shared" si="1"/>
        <v>-0.8929478653805514</v>
      </c>
      <c r="L10" s="48"/>
      <c r="M10" s="48">
        <v>793009366</v>
      </c>
    </row>
    <row r="11" spans="2:13" ht="12.75">
      <c r="B11" s="5">
        <v>4.1</v>
      </c>
      <c r="C11" s="41">
        <v>4061</v>
      </c>
      <c r="D11" s="6">
        <v>22356912486.420006</v>
      </c>
      <c r="E11" s="6">
        <v>19255182292.769993</v>
      </c>
      <c r="F11" s="6">
        <v>14282622937.219988</v>
      </c>
      <c r="G11" s="6">
        <v>1140295522.3200014</v>
      </c>
      <c r="H11" s="6">
        <v>15422918459.540007</v>
      </c>
      <c r="I11" s="7">
        <v>13939919413.08</v>
      </c>
      <c r="J11" s="45">
        <f t="shared" si="0"/>
        <v>-342703524.13998795</v>
      </c>
      <c r="K11" s="43">
        <f t="shared" si="1"/>
        <v>-2.4584326062776585</v>
      </c>
      <c r="L11" s="48"/>
      <c r="M11" s="48">
        <v>453166420</v>
      </c>
    </row>
    <row r="12" spans="2:13" ht="12.75">
      <c r="B12" s="5">
        <v>4.2</v>
      </c>
      <c r="C12" s="41">
        <v>183</v>
      </c>
      <c r="D12" s="6">
        <v>7869772824.279999</v>
      </c>
      <c r="E12" s="6">
        <v>6372303526.160002</v>
      </c>
      <c r="F12" s="6">
        <v>5387772634.299996</v>
      </c>
      <c r="G12" s="6">
        <v>347267886.09000003</v>
      </c>
      <c r="H12" s="6">
        <v>5735040520.39</v>
      </c>
      <c r="I12" s="7">
        <v>5349270487.51</v>
      </c>
      <c r="J12" s="45">
        <f t="shared" si="0"/>
        <v>-38502146.78999615</v>
      </c>
      <c r="K12" s="43">
        <f t="shared" si="1"/>
        <v>-0.7197644404016347</v>
      </c>
      <c r="L12" s="48"/>
      <c r="M12" s="48">
        <v>219674551</v>
      </c>
    </row>
    <row r="13" spans="2:13" ht="12.75">
      <c r="B13" s="5">
        <v>5.1</v>
      </c>
      <c r="C13" s="41">
        <v>171</v>
      </c>
      <c r="D13" s="6">
        <v>3650066142.74</v>
      </c>
      <c r="E13" s="6">
        <v>2802508549.89</v>
      </c>
      <c r="F13" s="6">
        <v>1483049369.1200006</v>
      </c>
      <c r="G13" s="6">
        <v>91772286.81</v>
      </c>
      <c r="H13" s="6">
        <v>1574821655.9300003</v>
      </c>
      <c r="I13" s="7">
        <v>1441830181.06</v>
      </c>
      <c r="J13" s="45">
        <f t="shared" si="0"/>
        <v>-41219188.06000066</v>
      </c>
      <c r="K13" s="43">
        <f t="shared" si="1"/>
        <v>-2.8588101845459546</v>
      </c>
      <c r="L13" s="48"/>
      <c r="M13" s="48">
        <v>54776193</v>
      </c>
    </row>
    <row r="14" spans="2:13" ht="12.75">
      <c r="B14" s="5">
        <v>6.1</v>
      </c>
      <c r="C14" s="41">
        <v>44</v>
      </c>
      <c r="D14" s="6">
        <v>584026847.89</v>
      </c>
      <c r="E14" s="6">
        <v>561891824.11</v>
      </c>
      <c r="F14" s="6">
        <v>494389363.27000016</v>
      </c>
      <c r="G14" s="6">
        <v>67502460.84</v>
      </c>
      <c r="H14" s="6">
        <v>561891824.11</v>
      </c>
      <c r="I14" s="7">
        <v>484884561.19</v>
      </c>
      <c r="J14" s="45">
        <f t="shared" si="0"/>
        <v>-9504802.080000162</v>
      </c>
      <c r="K14" s="43">
        <f t="shared" si="1"/>
        <v>-1.960219574051512</v>
      </c>
      <c r="L14" s="48"/>
      <c r="M14" s="48">
        <v>21209978</v>
      </c>
    </row>
    <row r="15" spans="2:13" ht="12.75">
      <c r="B15" s="5">
        <v>6.2</v>
      </c>
      <c r="C15" s="41">
        <v>333</v>
      </c>
      <c r="D15" s="6">
        <v>2806761595.46</v>
      </c>
      <c r="E15" s="6">
        <v>2539935526.2999997</v>
      </c>
      <c r="F15" s="6">
        <v>2122740996.4200006</v>
      </c>
      <c r="G15" s="6">
        <v>160969877.95000014</v>
      </c>
      <c r="H15" s="6">
        <v>2283710874.3699994</v>
      </c>
      <c r="I15" s="7">
        <v>2033664156.52</v>
      </c>
      <c r="J15" s="45">
        <f t="shared" si="0"/>
        <v>-89076839.90000057</v>
      </c>
      <c r="K15" s="43">
        <f t="shared" si="1"/>
        <v>-4.380115547319701</v>
      </c>
      <c r="L15" s="48"/>
      <c r="M15" s="48">
        <v>80672945</v>
      </c>
    </row>
    <row r="16" spans="2:13" ht="12.75">
      <c r="B16" s="5">
        <v>6.3</v>
      </c>
      <c r="C16" s="41">
        <v>857</v>
      </c>
      <c r="D16" s="6">
        <v>2248005297.210001</v>
      </c>
      <c r="E16" s="6">
        <v>2054988495.1900003</v>
      </c>
      <c r="F16" s="6">
        <v>1789670764.5899985</v>
      </c>
      <c r="G16" s="6">
        <v>131256109.83</v>
      </c>
      <c r="H16" s="6">
        <v>1920926874.420001</v>
      </c>
      <c r="I16" s="7">
        <v>1741672445.79</v>
      </c>
      <c r="J16" s="45">
        <f t="shared" si="0"/>
        <v>-47998318.79999852</v>
      </c>
      <c r="K16" s="43">
        <f t="shared" si="1"/>
        <v>-2.7558751885878925</v>
      </c>
      <c r="L16" s="48"/>
      <c r="M16" s="48">
        <v>67684211</v>
      </c>
    </row>
    <row r="17" spans="2:13" ht="12.75">
      <c r="B17" s="5">
        <v>6.4</v>
      </c>
      <c r="C17" s="41">
        <v>1448</v>
      </c>
      <c r="D17" s="6">
        <v>7245093812.440001</v>
      </c>
      <c r="E17" s="6">
        <v>6788056053.829995</v>
      </c>
      <c r="F17" s="6">
        <v>5478927345.860002</v>
      </c>
      <c r="G17" s="6">
        <v>482369210.2399994</v>
      </c>
      <c r="H17" s="6">
        <v>5961296556.100002</v>
      </c>
      <c r="I17" s="7">
        <v>5307405520.52</v>
      </c>
      <c r="J17" s="45">
        <f t="shared" si="0"/>
        <v>-171521825.3400011</v>
      </c>
      <c r="K17" s="43">
        <f t="shared" si="1"/>
        <v>-3.231745241188882</v>
      </c>
      <c r="L17" s="48"/>
      <c r="M17" s="48">
        <v>205368270</v>
      </c>
    </row>
    <row r="18" spans="2:13" ht="12.75">
      <c r="B18" s="5">
        <v>6.5</v>
      </c>
      <c r="C18" s="41">
        <v>1358</v>
      </c>
      <c r="D18" s="6">
        <v>2867638759.550003</v>
      </c>
      <c r="E18" s="6">
        <v>2527935402.26</v>
      </c>
      <c r="F18" s="6">
        <v>1924259326.549998</v>
      </c>
      <c r="G18" s="6">
        <v>133465055.99000007</v>
      </c>
      <c r="H18" s="6">
        <v>2057724382.5400019</v>
      </c>
      <c r="I18" s="7">
        <v>1877454957.37</v>
      </c>
      <c r="J18" s="45">
        <f t="shared" si="0"/>
        <v>-46804369.17999816</v>
      </c>
      <c r="K18" s="43">
        <f t="shared" si="1"/>
        <v>-2.4929689522652114</v>
      </c>
      <c r="L18" s="48"/>
      <c r="M18" s="48">
        <v>77806497</v>
      </c>
    </row>
    <row r="19" spans="2:13" ht="12.75">
      <c r="B19" s="5">
        <v>6.6</v>
      </c>
      <c r="C19" s="41">
        <v>460</v>
      </c>
      <c r="D19" s="6">
        <v>2177509044.1900005</v>
      </c>
      <c r="E19" s="6">
        <v>1995697576.2899995</v>
      </c>
      <c r="F19" s="6">
        <v>1696342906.310001</v>
      </c>
      <c r="G19" s="6">
        <v>99784850.80999999</v>
      </c>
      <c r="H19" s="6">
        <v>1796127757.1199996</v>
      </c>
      <c r="I19" s="7">
        <v>1576256263.49</v>
      </c>
      <c r="J19" s="45">
        <f t="shared" si="0"/>
        <v>-120086642.82000089</v>
      </c>
      <c r="K19" s="43">
        <f t="shared" si="1"/>
        <v>-7.618472046805144</v>
      </c>
      <c r="L19" s="48"/>
      <c r="M19" s="48">
        <v>52096322</v>
      </c>
    </row>
    <row r="20" spans="2:13" ht="12.75">
      <c r="B20" s="5">
        <v>7.1</v>
      </c>
      <c r="C20" s="41">
        <v>618</v>
      </c>
      <c r="D20" s="6">
        <v>2264598091.5499983</v>
      </c>
      <c r="E20" s="6">
        <v>2110087694.740001</v>
      </c>
      <c r="F20" s="6">
        <v>1775996331.2999997</v>
      </c>
      <c r="G20" s="6">
        <v>123082541.75999995</v>
      </c>
      <c r="H20" s="6">
        <v>1899078873.0599995</v>
      </c>
      <c r="I20" s="7">
        <v>1818254193.15</v>
      </c>
      <c r="J20" s="45">
        <f t="shared" si="0"/>
        <v>42257861.85000038</v>
      </c>
      <c r="K20" s="43">
        <f t="shared" si="1"/>
        <v>2.324089888487569</v>
      </c>
      <c r="L20" s="48"/>
      <c r="M20" s="48">
        <v>42452678</v>
      </c>
    </row>
    <row r="21" spans="2:14" ht="13.5" thickBot="1">
      <c r="B21" s="8" t="s">
        <v>10</v>
      </c>
      <c r="C21" s="42">
        <f>SUM(C4:C20)</f>
        <v>19505</v>
      </c>
      <c r="D21" s="40">
        <f aca="true" t="shared" si="2" ref="D21:J21">SUM(D4:D20)</f>
        <v>220418985823.15002</v>
      </c>
      <c r="E21" s="40">
        <f t="shared" si="2"/>
        <v>161526924398.72003</v>
      </c>
      <c r="F21" s="40">
        <f t="shared" si="2"/>
        <v>125028105841.67998</v>
      </c>
      <c r="G21" s="40">
        <f>SUM(G4:G20)</f>
        <v>8292878741.600008</v>
      </c>
      <c r="H21" s="40">
        <f t="shared" si="2"/>
        <v>133320984583.27997</v>
      </c>
      <c r="I21" s="40">
        <f t="shared" si="2"/>
        <v>122745134250.01</v>
      </c>
      <c r="J21" s="40">
        <f t="shared" si="2"/>
        <v>-2282971591.6699715</v>
      </c>
      <c r="K21" s="47">
        <f>J21/I21*100</f>
        <v>-1.8599283838167995</v>
      </c>
      <c r="M21" s="46"/>
      <c r="N21" s="46"/>
    </row>
    <row r="22" spans="13:14" ht="13.5" thickTop="1">
      <c r="M22" s="46"/>
      <c r="N22" s="46"/>
    </row>
    <row r="23" spans="2:11" ht="12.75">
      <c r="B23"/>
      <c r="C23"/>
      <c r="D23"/>
      <c r="E23"/>
      <c r="F23"/>
      <c r="G23"/>
      <c r="H23" s="9"/>
      <c r="I23"/>
      <c r="J23"/>
      <c r="K23" s="10" t="s">
        <v>11</v>
      </c>
    </row>
    <row r="24" spans="2:11" ht="12.75">
      <c r="B24" s="11" t="s">
        <v>36</v>
      </c>
      <c r="C24" s="11">
        <v>27.045</v>
      </c>
      <c r="D24" t="s">
        <v>39</v>
      </c>
      <c r="E24"/>
      <c r="F24"/>
      <c r="G24"/>
      <c r="H24"/>
      <c r="J24"/>
      <c r="K24"/>
    </row>
    <row r="25" spans="2:11" ht="12.75">
      <c r="B25"/>
      <c r="C25"/>
      <c r="D25"/>
      <c r="E25"/>
      <c r="F25"/>
      <c r="G25"/>
      <c r="H25"/>
      <c r="I25"/>
      <c r="J25"/>
      <c r="K25"/>
    </row>
    <row r="26" spans="2:11" ht="12.75">
      <c r="B26"/>
      <c r="C26"/>
      <c r="D26"/>
      <c r="E26"/>
      <c r="F26"/>
      <c r="G26"/>
      <c r="H26"/>
      <c r="I26"/>
      <c r="J26"/>
      <c r="K26"/>
    </row>
    <row r="27" spans="2:11" ht="12.75">
      <c r="B27" s="12" t="s">
        <v>12</v>
      </c>
      <c r="C27" s="13"/>
      <c r="D27" s="14"/>
      <c r="E27"/>
      <c r="F27"/>
      <c r="G27"/>
      <c r="H27"/>
      <c r="I27"/>
      <c r="J27"/>
      <c r="K27"/>
    </row>
    <row r="28" spans="2:11" ht="12.75">
      <c r="B28" s="12" t="s">
        <v>13</v>
      </c>
      <c r="C28" s="13"/>
      <c r="D28" s="14"/>
      <c r="E28" s="15"/>
      <c r="F28" s="15"/>
      <c r="G28" s="15"/>
      <c r="H28" s="15"/>
      <c r="I28" s="15"/>
      <c r="J28" s="15"/>
      <c r="K28" s="16"/>
    </row>
    <row r="29" spans="2:11" ht="12.75">
      <c r="B29" s="12" t="s">
        <v>14</v>
      </c>
      <c r="C29" s="13"/>
      <c r="D29" s="14"/>
      <c r="E29" s="15"/>
      <c r="F29" s="15"/>
      <c r="G29" s="15"/>
      <c r="H29" s="15"/>
      <c r="I29" s="15"/>
      <c r="J29" s="15"/>
      <c r="K29" s="16"/>
    </row>
    <row r="30" spans="2:11" ht="12.75">
      <c r="B30" s="12" t="s">
        <v>15</v>
      </c>
      <c r="C30" s="13"/>
      <c r="D30" s="14"/>
      <c r="E30" s="15"/>
      <c r="F30" s="15"/>
      <c r="G30" s="15"/>
      <c r="H30" s="15"/>
      <c r="I30" s="15"/>
      <c r="J30" s="15"/>
      <c r="K30" s="16"/>
    </row>
    <row r="31" spans="2:11" ht="12.75">
      <c r="B31" s="12" t="s">
        <v>16</v>
      </c>
      <c r="C31" s="13"/>
      <c r="D31" s="14"/>
      <c r="E31" s="15"/>
      <c r="F31" s="15"/>
      <c r="G31" s="15"/>
      <c r="H31" s="15"/>
      <c r="I31" s="15"/>
      <c r="J31" s="15"/>
      <c r="K31" s="16"/>
    </row>
    <row r="32" spans="2:11" ht="12.75">
      <c r="B32" s="12" t="s">
        <v>17</v>
      </c>
      <c r="C32" s="13"/>
      <c r="D32" s="14"/>
      <c r="E32" s="15"/>
      <c r="F32" s="15"/>
      <c r="G32" s="15"/>
      <c r="H32" s="15"/>
      <c r="I32" s="15"/>
      <c r="J32" s="15"/>
      <c r="K32" s="16"/>
    </row>
    <row r="33" spans="2:11" ht="12.75">
      <c r="B33" s="12" t="s">
        <v>18</v>
      </c>
      <c r="C33" s="13"/>
      <c r="D33" s="14"/>
      <c r="E33" s="15"/>
      <c r="F33" s="15"/>
      <c r="G33" s="15"/>
      <c r="H33" s="15"/>
      <c r="I33" s="15"/>
      <c r="J33" s="15"/>
      <c r="K33" s="16"/>
    </row>
    <row r="34" spans="2:11" ht="12.75">
      <c r="B34" s="12" t="s">
        <v>19</v>
      </c>
      <c r="C34" s="13"/>
      <c r="D34" s="14"/>
      <c r="E34" s="15"/>
      <c r="F34" s="15"/>
      <c r="G34" s="15"/>
      <c r="H34" s="15"/>
      <c r="I34" s="15"/>
      <c r="J34" s="15"/>
      <c r="K34" s="16"/>
    </row>
    <row r="35" spans="2:11" ht="12.75">
      <c r="B35" s="12" t="s">
        <v>20</v>
      </c>
      <c r="C35" s="13"/>
      <c r="D35" s="14"/>
      <c r="E35" s="15"/>
      <c r="F35" s="15"/>
      <c r="G35" s="15"/>
      <c r="H35" s="15"/>
      <c r="I35" s="15"/>
      <c r="J35" s="15"/>
      <c r="K35" s="16"/>
    </row>
    <row r="36" spans="2:11" ht="12.75">
      <c r="B36" s="12" t="s">
        <v>21</v>
      </c>
      <c r="C36" s="13"/>
      <c r="D36" s="14"/>
      <c r="E36" s="15"/>
      <c r="F36" s="15"/>
      <c r="G36" s="15"/>
      <c r="H36" s="15"/>
      <c r="I36" s="15"/>
      <c r="J36" s="15"/>
      <c r="K36" s="16"/>
    </row>
    <row r="37" spans="2:11" ht="12.75">
      <c r="B37" s="17" t="s">
        <v>22</v>
      </c>
      <c r="C37" s="13"/>
      <c r="D37" s="14"/>
      <c r="E37" s="15"/>
      <c r="F37" s="15"/>
      <c r="G37" s="15"/>
      <c r="H37" s="15"/>
      <c r="I37" s="15"/>
      <c r="J37" s="15"/>
      <c r="K37" s="16"/>
    </row>
    <row r="38" spans="2:11" ht="12.75">
      <c r="B38" s="17" t="s">
        <v>23</v>
      </c>
      <c r="C38" s="13"/>
      <c r="D38" s="14"/>
      <c r="E38" s="15"/>
      <c r="F38" s="15"/>
      <c r="G38" s="15"/>
      <c r="H38" s="15"/>
      <c r="I38" s="15"/>
      <c r="J38" s="15"/>
      <c r="K38" s="16"/>
    </row>
    <row r="39" spans="2:11" ht="12.75">
      <c r="B39" s="17" t="s">
        <v>24</v>
      </c>
      <c r="C39" s="13"/>
      <c r="D39" s="14"/>
      <c r="E39" s="15"/>
      <c r="F39" s="15"/>
      <c r="G39" s="15"/>
      <c r="H39" s="15"/>
      <c r="I39" s="15"/>
      <c r="J39" s="15"/>
      <c r="K39" s="16"/>
    </row>
    <row r="40" spans="2:11" ht="12.75">
      <c r="B40" s="17" t="s">
        <v>25</v>
      </c>
      <c r="C40" s="13"/>
      <c r="D40" s="14"/>
      <c r="E40" s="15"/>
      <c r="F40" s="15"/>
      <c r="G40" s="15"/>
      <c r="H40" s="15"/>
      <c r="I40" s="15"/>
      <c r="J40" s="15"/>
      <c r="K40" s="16"/>
    </row>
    <row r="41" spans="2:11" ht="12.75">
      <c r="B41" s="17" t="s">
        <v>26</v>
      </c>
      <c r="C41" s="13"/>
      <c r="D41" s="14"/>
      <c r="E41" s="15"/>
      <c r="F41" s="15"/>
      <c r="G41" s="15"/>
      <c r="H41" s="15"/>
      <c r="I41" s="15"/>
      <c r="J41" s="15"/>
      <c r="K41" s="16"/>
    </row>
    <row r="42" spans="2:11" ht="12.75">
      <c r="B42" s="17" t="s">
        <v>27</v>
      </c>
      <c r="C42" s="13"/>
      <c r="D42" s="14"/>
      <c r="E42" s="15"/>
      <c r="F42" s="15"/>
      <c r="G42" s="15"/>
      <c r="H42" s="15"/>
      <c r="I42" s="15"/>
      <c r="J42" s="15"/>
      <c r="K42" s="16"/>
    </row>
    <row r="43" spans="2:11" ht="12.75">
      <c r="B43" s="18" t="s">
        <v>28</v>
      </c>
      <c r="C43" s="13"/>
      <c r="D43" s="14"/>
      <c r="E43" s="15"/>
      <c r="F43" s="15"/>
      <c r="G43" s="15"/>
      <c r="H43" s="15"/>
      <c r="I43" s="15"/>
      <c r="J43" s="15"/>
      <c r="K43" s="16"/>
    </row>
    <row r="44" spans="2:11" ht="12.75">
      <c r="B44" s="16"/>
      <c r="C44" s="13"/>
      <c r="D44" s="14"/>
      <c r="E44" s="15"/>
      <c r="F44" s="15"/>
      <c r="G44" s="15"/>
      <c r="H44" s="15"/>
      <c r="I44" s="15"/>
      <c r="J44" s="15"/>
      <c r="K44" s="16"/>
    </row>
  </sheetData>
  <sheetProtection/>
  <mergeCells count="1">
    <mergeCell ref="B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.140625" style="1" customWidth="1"/>
    <col min="2" max="2" width="9.140625" style="1" customWidth="1"/>
    <col min="3" max="4" width="14.140625" style="1" customWidth="1"/>
    <col min="5" max="5" width="13.7109375" style="1" customWidth="1"/>
    <col min="6" max="6" width="14.7109375" style="1" customWidth="1"/>
    <col min="7" max="7" width="13.7109375" style="1" customWidth="1"/>
    <col min="8" max="8" width="14.00390625" style="1" customWidth="1"/>
    <col min="9" max="9" width="9.140625" style="1" customWidth="1"/>
    <col min="10" max="10" width="13.8515625" style="1" customWidth="1"/>
    <col min="11" max="11" width="9.140625" style="1" customWidth="1"/>
    <col min="12" max="12" width="11.00390625" style="1" bestFit="1" customWidth="1"/>
    <col min="13" max="16384" width="9.140625" style="1" customWidth="1"/>
  </cols>
  <sheetData>
    <row r="1" ht="13.5" thickBot="1"/>
    <row r="2" spans="2:8" ht="18" customHeight="1" thickBot="1">
      <c r="B2" s="52" t="s">
        <v>38</v>
      </c>
      <c r="C2" s="53"/>
      <c r="D2" s="53"/>
      <c r="E2" s="53"/>
      <c r="F2" s="53"/>
      <c r="G2" s="53"/>
      <c r="H2" s="54"/>
    </row>
    <row r="3" spans="2:8" ht="45.75" thickBot="1">
      <c r="B3" s="19" t="s">
        <v>0</v>
      </c>
      <c r="C3" s="19" t="s">
        <v>29</v>
      </c>
      <c r="D3" s="19" t="s">
        <v>30</v>
      </c>
      <c r="E3" s="19" t="s">
        <v>31</v>
      </c>
      <c r="F3" s="19" t="s">
        <v>32</v>
      </c>
      <c r="G3" s="19" t="s">
        <v>33</v>
      </c>
      <c r="H3" s="19" t="s">
        <v>34</v>
      </c>
    </row>
    <row r="4" spans="2:8" ht="12.75">
      <c r="B4" s="20">
        <v>1.1</v>
      </c>
      <c r="C4" s="21">
        <v>5576</v>
      </c>
      <c r="D4" s="22">
        <v>39084347834.12006</v>
      </c>
      <c r="E4" s="23">
        <v>2327442441.000001</v>
      </c>
      <c r="F4" s="24">
        <v>39076673785.32003</v>
      </c>
      <c r="G4" s="24">
        <v>2326991026.3700013</v>
      </c>
      <c r="H4" s="25">
        <f>F4+G4</f>
        <v>41403664811.69003</v>
      </c>
    </row>
    <row r="5" spans="2:8" ht="12.75">
      <c r="B5" s="20">
        <v>1.2</v>
      </c>
      <c r="C5" s="21">
        <v>453</v>
      </c>
      <c r="D5" s="22">
        <v>4435348698.110001</v>
      </c>
      <c r="E5" s="23">
        <v>260965652.25</v>
      </c>
      <c r="F5" s="24">
        <v>4434197019.29</v>
      </c>
      <c r="G5" s="24">
        <v>260897906.43999994</v>
      </c>
      <c r="H5" s="25">
        <f aca="true" t="shared" si="0" ref="H5:H20">F5+G5</f>
        <v>4695094925.73</v>
      </c>
    </row>
    <row r="6" spans="2:8" ht="12.75">
      <c r="B6" s="26">
        <v>1.3</v>
      </c>
      <c r="C6" s="27">
        <v>1218</v>
      </c>
      <c r="D6" s="28">
        <v>2294531155.049999</v>
      </c>
      <c r="E6" s="28">
        <v>158103985.6499999</v>
      </c>
      <c r="F6" s="29">
        <v>2294531155.0499997</v>
      </c>
      <c r="G6" s="29">
        <v>134972416.8099999</v>
      </c>
      <c r="H6" s="25">
        <f t="shared" si="0"/>
        <v>2429503571.8599997</v>
      </c>
    </row>
    <row r="7" spans="2:8" ht="12.75">
      <c r="B7" s="26">
        <v>2.1</v>
      </c>
      <c r="C7" s="27">
        <v>2707</v>
      </c>
      <c r="D7" s="28">
        <v>6389180930.129986</v>
      </c>
      <c r="E7" s="28">
        <v>427266335.1299999</v>
      </c>
      <c r="F7" s="29">
        <v>6389164780.129991</v>
      </c>
      <c r="G7" s="29">
        <v>393840193.09000224</v>
      </c>
      <c r="H7" s="25">
        <f t="shared" si="0"/>
        <v>6783004973.219993</v>
      </c>
    </row>
    <row r="8" spans="2:8" ht="12.75">
      <c r="B8" s="30">
        <v>2.2</v>
      </c>
      <c r="C8" s="27">
        <v>1378</v>
      </c>
      <c r="D8" s="28">
        <v>10204665044.460003</v>
      </c>
      <c r="E8" s="28">
        <v>914226284.4500003</v>
      </c>
      <c r="F8" s="29">
        <v>10204665044.459997</v>
      </c>
      <c r="G8" s="29">
        <v>910968361.2100002</v>
      </c>
      <c r="H8" s="25">
        <f t="shared" si="0"/>
        <v>11115633405.669998</v>
      </c>
    </row>
    <row r="9" spans="2:8" ht="12.75">
      <c r="B9" s="26">
        <v>3.1</v>
      </c>
      <c r="C9" s="31">
        <v>1220</v>
      </c>
      <c r="D9" s="28">
        <v>1859872667.9199984</v>
      </c>
      <c r="E9" s="28">
        <v>110885480.10000002</v>
      </c>
      <c r="F9" s="32">
        <v>1859490545.3200023</v>
      </c>
      <c r="G9" s="32">
        <v>107771756.87</v>
      </c>
      <c r="H9" s="25">
        <f t="shared" si="0"/>
        <v>1967262302.1900024</v>
      </c>
    </row>
    <row r="10" spans="2:8" ht="12.75">
      <c r="B10" s="26">
        <v>3.2</v>
      </c>
      <c r="C10" s="27">
        <v>11577</v>
      </c>
      <c r="D10" s="28">
        <v>21935342031.17005</v>
      </c>
      <c r="E10" s="33">
        <v>1299879664.3900065</v>
      </c>
      <c r="F10" s="29">
        <v>21919980762.1301</v>
      </c>
      <c r="G10" s="29">
        <v>1229831319.02001</v>
      </c>
      <c r="H10" s="25">
        <f t="shared" si="0"/>
        <v>23149812081.15011</v>
      </c>
    </row>
    <row r="11" spans="2:8" ht="12.75">
      <c r="B11" s="26">
        <v>4.1</v>
      </c>
      <c r="C11" s="27">
        <v>6766</v>
      </c>
      <c r="D11" s="33">
        <v>14048177015.51997</v>
      </c>
      <c r="E11" s="28">
        <v>1114887195.7600071</v>
      </c>
      <c r="F11" s="29">
        <v>14045108279.099934</v>
      </c>
      <c r="G11" s="29">
        <v>1114009441.0100117</v>
      </c>
      <c r="H11" s="25">
        <f t="shared" si="0"/>
        <v>15159117720.109945</v>
      </c>
    </row>
    <row r="12" spans="2:8" ht="12.75">
      <c r="B12" s="26">
        <v>4.2</v>
      </c>
      <c r="C12" s="27">
        <v>832</v>
      </c>
      <c r="D12" s="28">
        <v>5233583560.809991</v>
      </c>
      <c r="E12" s="28">
        <v>347144133.62000054</v>
      </c>
      <c r="F12" s="29">
        <v>5233545310.81</v>
      </c>
      <c r="G12" s="29">
        <v>337028080.24999976</v>
      </c>
      <c r="H12" s="25">
        <f t="shared" si="0"/>
        <v>5570573391.06</v>
      </c>
    </row>
    <row r="13" spans="2:8" ht="12.75">
      <c r="B13" s="26">
        <v>5.1</v>
      </c>
      <c r="C13" s="27">
        <v>396</v>
      </c>
      <c r="D13" s="28">
        <v>1464897850.5900006</v>
      </c>
      <c r="E13" s="28">
        <v>109978843.56000003</v>
      </c>
      <c r="F13" s="29">
        <v>1464897850.5900009</v>
      </c>
      <c r="G13" s="29">
        <v>90594515.50999996</v>
      </c>
      <c r="H13" s="25">
        <f t="shared" si="0"/>
        <v>1555492366.1000009</v>
      </c>
    </row>
    <row r="14" spans="2:8" ht="12.75">
      <c r="B14" s="30">
        <v>6.1</v>
      </c>
      <c r="C14" s="27">
        <v>161</v>
      </c>
      <c r="D14" s="28">
        <v>423472750.5100001</v>
      </c>
      <c r="E14" s="28">
        <v>57957500.019999996</v>
      </c>
      <c r="F14" s="29">
        <v>410937082.3400001</v>
      </c>
      <c r="G14" s="29">
        <v>57297727.86999999</v>
      </c>
      <c r="H14" s="25">
        <f t="shared" si="0"/>
        <v>468234810.2100001</v>
      </c>
    </row>
    <row r="15" spans="2:8" ht="12.75">
      <c r="B15" s="26">
        <v>6.2</v>
      </c>
      <c r="C15" s="31">
        <v>931</v>
      </c>
      <c r="D15" s="28">
        <v>2036458820.2600005</v>
      </c>
      <c r="E15" s="28">
        <v>184490131.36999986</v>
      </c>
      <c r="F15" s="32">
        <v>2033261282.780001</v>
      </c>
      <c r="G15" s="32">
        <v>155273354.33999997</v>
      </c>
      <c r="H15" s="25">
        <f t="shared" si="0"/>
        <v>2188534637.120001</v>
      </c>
    </row>
    <row r="16" spans="2:8" ht="12.75">
      <c r="B16" s="26">
        <v>6.3</v>
      </c>
      <c r="C16" s="27">
        <v>2004</v>
      </c>
      <c r="D16" s="28">
        <v>1722183867.9700015</v>
      </c>
      <c r="E16" s="33">
        <v>129563609.19000006</v>
      </c>
      <c r="F16" s="29">
        <v>1720820801.3700018</v>
      </c>
      <c r="G16" s="29">
        <v>126037574.29000002</v>
      </c>
      <c r="H16" s="25">
        <f t="shared" si="0"/>
        <v>1846858375.6600018</v>
      </c>
    </row>
    <row r="17" spans="2:8" ht="12.75">
      <c r="B17" s="26">
        <v>6.4</v>
      </c>
      <c r="C17" s="27">
        <v>3381</v>
      </c>
      <c r="D17" s="33">
        <v>5379757479.579978</v>
      </c>
      <c r="E17" s="28">
        <v>479297734.6199998</v>
      </c>
      <c r="F17" s="29">
        <v>5376833626.04999</v>
      </c>
      <c r="G17" s="29">
        <v>474676234.5700002</v>
      </c>
      <c r="H17" s="25">
        <f t="shared" si="0"/>
        <v>5851509860.619989</v>
      </c>
    </row>
    <row r="18" spans="2:8" ht="12.75">
      <c r="B18" s="26">
        <v>6.5</v>
      </c>
      <c r="C18" s="27">
        <v>2248</v>
      </c>
      <c r="D18" s="28">
        <v>1867367226.500001</v>
      </c>
      <c r="E18" s="28">
        <v>148506704.20999992</v>
      </c>
      <c r="F18" s="29">
        <v>1867367226.500001</v>
      </c>
      <c r="G18" s="29">
        <v>128926844.75999998</v>
      </c>
      <c r="H18" s="25">
        <f t="shared" si="0"/>
        <v>1996294071.260001</v>
      </c>
    </row>
    <row r="19" spans="2:8" ht="12.75">
      <c r="B19" s="26">
        <v>6.6</v>
      </c>
      <c r="C19" s="27">
        <v>799</v>
      </c>
      <c r="D19" s="28">
        <v>1645675770.4099994</v>
      </c>
      <c r="E19" s="28">
        <v>173217922.22000003</v>
      </c>
      <c r="F19" s="29">
        <v>1644317619.2900014</v>
      </c>
      <c r="G19" s="29">
        <v>91635540.62</v>
      </c>
      <c r="H19" s="25">
        <f t="shared" si="0"/>
        <v>1735953159.9100013</v>
      </c>
    </row>
    <row r="20" spans="2:8" ht="13.5" thickBot="1">
      <c r="B20" s="34">
        <v>7.1</v>
      </c>
      <c r="C20" s="35">
        <v>1237</v>
      </c>
      <c r="D20" s="36">
        <v>1750991552.1799996</v>
      </c>
      <c r="E20" s="36">
        <v>121521282.02000004</v>
      </c>
      <c r="F20" s="37">
        <v>1749559111.6699991</v>
      </c>
      <c r="G20" s="37">
        <v>121437021.42999998</v>
      </c>
      <c r="H20" s="25">
        <f t="shared" si="0"/>
        <v>1870996133.0999992</v>
      </c>
    </row>
    <row r="21" spans="2:8" ht="13.5" thickBot="1">
      <c r="B21" s="38" t="s">
        <v>35</v>
      </c>
      <c r="C21" s="39">
        <f aca="true" t="shared" si="1" ref="C21:H21">SUM(C4:C20)</f>
        <v>42884</v>
      </c>
      <c r="D21" s="44">
        <f t="shared" si="1"/>
        <v>121775854255.29004</v>
      </c>
      <c r="E21" s="44">
        <f t="shared" si="1"/>
        <v>8365334899.560016</v>
      </c>
      <c r="F21" s="44">
        <f t="shared" si="1"/>
        <v>121725351282.20003</v>
      </c>
      <c r="G21" s="44">
        <f t="shared" si="1"/>
        <v>8062189314.460025</v>
      </c>
      <c r="H21" s="44">
        <f t="shared" si="1"/>
        <v>129787540596.66008</v>
      </c>
    </row>
    <row r="24" ht="12.75">
      <c r="D24" s="46"/>
    </row>
  </sheetData>
  <sheetProtection/>
  <mergeCells count="1">
    <mergeCell ref="B2:H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K7" sqref="K7"/>
    </sheetView>
  </sheetViews>
  <sheetFormatPr defaultColWidth="9.140625" defaultRowHeight="12.75"/>
  <cols>
    <col min="5" max="5" width="11.00390625" style="0" bestFit="1" customWidth="1"/>
  </cols>
  <sheetData>
    <row r="1" spans="1:5" ht="12.75">
      <c r="A1">
        <v>1295402068.500001</v>
      </c>
      <c r="B1">
        <v>0</v>
      </c>
      <c r="E1">
        <f>SUM(A1:B1)</f>
        <v>1295402068.500001</v>
      </c>
    </row>
    <row r="2" spans="1:5" ht="12.75">
      <c r="A2">
        <v>66934731.55000001</v>
      </c>
      <c r="B2">
        <v>0</v>
      </c>
      <c r="E2">
        <f aca="true" t="shared" si="0" ref="E2:E17">SUM(A2:B2)</f>
        <v>66934731.55000001</v>
      </c>
    </row>
    <row r="3" spans="1:5" ht="12.75">
      <c r="A3">
        <v>58974731.410000004</v>
      </c>
      <c r="B3">
        <v>3392758.2</v>
      </c>
      <c r="E3">
        <f t="shared" si="0"/>
        <v>62367489.61000001</v>
      </c>
    </row>
    <row r="4" spans="1:5" ht="12.75">
      <c r="A4">
        <v>56338802.86000001</v>
      </c>
      <c r="B4">
        <v>47926161.80000003</v>
      </c>
      <c r="E4">
        <f t="shared" si="0"/>
        <v>104264964.66000003</v>
      </c>
    </row>
    <row r="5" spans="1:5" ht="12.75">
      <c r="A5">
        <v>91367020.21000002</v>
      </c>
      <c r="B5">
        <v>147570125.08000004</v>
      </c>
      <c r="E5">
        <f t="shared" si="0"/>
        <v>238937145.29000008</v>
      </c>
    </row>
    <row r="6" spans="1:5" ht="12.75">
      <c r="A6">
        <v>57546194.7300001</v>
      </c>
      <c r="B6">
        <v>0</v>
      </c>
      <c r="E6">
        <f t="shared" si="0"/>
        <v>57546194.7300001</v>
      </c>
    </row>
    <row r="7" spans="1:5" ht="12.75">
      <c r="A7">
        <v>632257274.5900002</v>
      </c>
      <c r="B7">
        <v>10604103.389999997</v>
      </c>
      <c r="E7">
        <f t="shared" si="0"/>
        <v>642861377.9800001</v>
      </c>
    </row>
    <row r="8" spans="1:5" ht="12.75">
      <c r="A8">
        <v>712220674.3200015</v>
      </c>
      <c r="B8">
        <v>0</v>
      </c>
      <c r="E8">
        <f t="shared" si="0"/>
        <v>712220674.3200015</v>
      </c>
    </row>
    <row r="9" spans="1:5" ht="12.75">
      <c r="A9">
        <v>0</v>
      </c>
      <c r="B9">
        <v>153250024.23000005</v>
      </c>
      <c r="E9">
        <f t="shared" si="0"/>
        <v>153250024.23000005</v>
      </c>
    </row>
    <row r="10" spans="1:5" ht="12.75">
      <c r="A10">
        <v>66696753.79999998</v>
      </c>
      <c r="B10">
        <v>0</v>
      </c>
      <c r="E10">
        <f t="shared" si="0"/>
        <v>66696753.79999998</v>
      </c>
    </row>
    <row r="11" spans="1:5" ht="12.75">
      <c r="A11">
        <v>30755540.489999987</v>
      </c>
      <c r="B11">
        <v>9387947.52</v>
      </c>
      <c r="E11">
        <f t="shared" si="0"/>
        <v>40143488.00999999</v>
      </c>
    </row>
    <row r="12" spans="1:5" ht="12.75">
      <c r="A12">
        <v>72718428.44999999</v>
      </c>
      <c r="B12">
        <v>5012748.96</v>
      </c>
      <c r="E12">
        <f t="shared" si="0"/>
        <v>77731177.40999998</v>
      </c>
    </row>
    <row r="13" spans="1:5" ht="12.75">
      <c r="A13">
        <v>46842341.34999996</v>
      </c>
      <c r="B13">
        <v>3025296.2399999998</v>
      </c>
      <c r="E13">
        <f t="shared" si="0"/>
        <v>49867637.58999996</v>
      </c>
    </row>
    <row r="14" spans="1:5" ht="12.75">
      <c r="A14">
        <v>331079214.2700002</v>
      </c>
      <c r="B14">
        <v>171665.7</v>
      </c>
      <c r="E14">
        <f t="shared" si="0"/>
        <v>331250879.9700002</v>
      </c>
    </row>
    <row r="15" spans="1:5" ht="12.75">
      <c r="A15">
        <v>71482155.62999998</v>
      </c>
      <c r="B15">
        <v>124985.27</v>
      </c>
      <c r="E15">
        <f t="shared" si="0"/>
        <v>71607140.89999998</v>
      </c>
    </row>
    <row r="16" spans="1:5" ht="12.75">
      <c r="A16">
        <v>18538088.50999999</v>
      </c>
      <c r="B16">
        <v>13900725.439999998</v>
      </c>
      <c r="E16">
        <f t="shared" si="0"/>
        <v>32438813.949999988</v>
      </c>
    </row>
    <row r="17" spans="1:5" ht="12.75">
      <c r="A17">
        <v>0</v>
      </c>
      <c r="B17">
        <v>47929041.30999998</v>
      </c>
      <c r="E17">
        <f t="shared" si="0"/>
        <v>47929041.30999998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 Daniel</dc:creator>
  <cp:keywords/>
  <dc:description/>
  <cp:lastModifiedBy>Hnizdil Martin</cp:lastModifiedBy>
  <dcterms:created xsi:type="dcterms:W3CDTF">2014-02-07T09:47:42Z</dcterms:created>
  <dcterms:modified xsi:type="dcterms:W3CDTF">2016-05-16T12:56:19Z</dcterms:modified>
  <cp:category/>
  <cp:version/>
  <cp:contentType/>
  <cp:contentStatus/>
</cp:coreProperties>
</file>